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7.0.6\marketing_\__ 2023\PLANOS 2023\PARA 2024\AAAA  REDE SP _ TABELA\COPA RECORD\"/>
    </mc:Choice>
  </mc:AlternateContent>
  <xr:revisionPtr revIDLastSave="0" documentId="13_ncr:1_{4EFDB0C4-0F50-43FD-892D-DCD47A7446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PA RECORD" sheetId="2" r:id="rId1"/>
  </sheets>
  <definedNames>
    <definedName name="_xlnm.Print_Area" localSheetId="0">'COPA RECORD'!$A$1:$J$37</definedName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4" i="2" s="1"/>
  <c r="G14" i="2"/>
  <c r="J19" i="2"/>
  <c r="M19" i="2" s="1"/>
  <c r="L19" i="2" s="1"/>
  <c r="J20" i="2"/>
  <c r="J18" i="2"/>
  <c r="J11" i="2"/>
  <c r="M11" i="2" s="1"/>
  <c r="L11" i="2" s="1"/>
  <c r="J12" i="2"/>
  <c r="J10" i="2"/>
  <c r="J22" i="2" l="1"/>
  <c r="J14" i="2"/>
  <c r="J24" i="2" s="1"/>
  <c r="M20" i="2"/>
  <c r="M18" i="2"/>
  <c r="L18" i="2" s="1"/>
  <c r="L20" i="2" l="1"/>
  <c r="M22" i="2"/>
  <c r="M12" i="2"/>
  <c r="L12" i="2" s="1"/>
  <c r="M10" i="2" l="1"/>
  <c r="M14" i="2" s="1"/>
  <c r="K14" i="2" l="1"/>
  <c r="M24" i="2"/>
  <c r="L10" i="2"/>
  <c r="K22" i="2"/>
</calcChain>
</file>

<file path=xl/sharedStrings.xml><?xml version="1.0" encoding="utf-8"?>
<sst xmlns="http://schemas.openxmlformats.org/spreadsheetml/2006/main" count="70" uniqueCount="40">
  <si>
    <t>Emissora</t>
  </si>
  <si>
    <t>PROGRAMA</t>
  </si>
  <si>
    <t>PERÍODO</t>
  </si>
  <si>
    <t>ESQUEMA COMERCIAL</t>
  </si>
  <si>
    <t>FORMATO</t>
  </si>
  <si>
    <t>Nº DE INSERÇÕES NO PERÍODO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</si>
  <si>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</si>
  <si>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</si>
  <si>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</si>
  <si>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</si>
  <si>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</si>
  <si>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</si>
  <si>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</si>
  <si>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Chamadas de Envolvimento</t>
  </si>
  <si>
    <t>Comercial - Mídia de Apoio</t>
  </si>
  <si>
    <t>TOTAL</t>
  </si>
  <si>
    <t xml:space="preserve"> </t>
  </si>
  <si>
    <t>Observações</t>
  </si>
  <si>
    <r>
      <t>§</t>
    </r>
    <r>
      <rPr>
        <sz val="10"/>
        <color indexed="8"/>
        <rFont val="Rotunda Light"/>
      </rPr>
      <t>Realização condicionada a comercialização mínima de 3 cotas;</t>
    </r>
  </si>
  <si>
    <r>
      <t>§</t>
    </r>
    <r>
      <rPr>
        <sz val="10"/>
        <color indexed="8"/>
        <rFont val="Rotunda Light"/>
      </rPr>
      <t>As ações promocionais deverão ser previamente aprovadas;</t>
    </r>
  </si>
  <si>
    <t xml:space="preserve">Obs.: Toda entrega/valoração que consta nesta planilha foi elaborada direto pela emissora local, sendo assim, caso haja alguma questão/dúvida/alteração, a mesma deverá ser consultada. </t>
  </si>
  <si>
    <t>Praça: Record Paulista</t>
  </si>
  <si>
    <t>Cliente:</t>
  </si>
  <si>
    <t>Planilha de Cálculos</t>
  </si>
  <si>
    <t>30''</t>
  </si>
  <si>
    <t>Balanço Geral</t>
  </si>
  <si>
    <t>05''</t>
  </si>
  <si>
    <t>Chamadas de Envolvimento - Boletins no BG</t>
  </si>
  <si>
    <t>05"</t>
  </si>
  <si>
    <t>2024</t>
  </si>
  <si>
    <t>Abril a Jun 2024</t>
  </si>
  <si>
    <t>Feveireiro a Abril 2024</t>
  </si>
  <si>
    <t>Total Feminino</t>
  </si>
  <si>
    <t>Total Masculino</t>
  </si>
  <si>
    <t>Proposta: Copa Record 2024</t>
  </si>
  <si>
    <t>ENTREGA COMERCIAL: COPA RECORD - FUTSAL FEMININO 2024</t>
  </si>
  <si>
    <t>ENTREGA COMERCIAL: COPA RECORD - FUTSAL MASCULINO 2024</t>
  </si>
  <si>
    <t>Vinheta caracterizada</t>
  </si>
  <si>
    <r>
      <t>§</t>
    </r>
    <r>
      <rPr>
        <sz val="10"/>
        <color indexed="8"/>
        <rFont val="Rotunda Light"/>
      </rPr>
      <t>Tabela de Preço: Novembro 2023 (Cód: 567)</t>
    </r>
  </si>
  <si>
    <t>Total Especial Dobradinha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</si>
</sst>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&quot;R$ &quot;* #,##0.00_);_(&quot;R$ &quot;* \(#,##0.00\);_(&quot;R$ 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0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0"/>
      <name val="Wingdings"/>
      <charset val="2"/>
    </font>
    <font>
      <sz val="10"/>
      <color indexed="8"/>
      <name val="Rotunda Light"/>
    </font>
    <font>
      <sz val="12"/>
      <color rgb="FFFF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rgb="FFE143CA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43C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4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16" fontId="10" fillId="0" borderId="1" xfId="4" quotePrefix="1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/>
    </xf>
    <xf numFmtId="166" fontId="10" fillId="2" borderId="1" xfId="2" applyFont="1" applyFill="1" applyBorder="1" applyAlignment="1">
      <alignment horizontal="center" vertical="center"/>
    </xf>
    <xf numFmtId="166" fontId="10" fillId="0" borderId="1" xfId="2" applyFont="1" applyBorder="1" applyAlignment="1">
      <alignment horizontal="center" vertical="center"/>
    </xf>
    <xf numFmtId="10" fontId="10" fillId="3" borderId="1" xfId="3" applyNumberFormat="1" applyFont="1" applyFill="1" applyBorder="1" applyAlignment="1">
      <alignment horizontal="center" vertical="center"/>
    </xf>
    <xf numFmtId="166" fontId="10" fillId="3" borderId="1" xfId="2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vertical="center" wrapText="1"/>
    </xf>
    <xf numFmtId="3" fontId="15" fillId="0" borderId="0" xfId="4" applyNumberFormat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4" fontId="15" fillId="0" borderId="0" xfId="4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 readingOrder="1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left" vertical="center"/>
    </xf>
    <xf numFmtId="3" fontId="7" fillId="0" borderId="0" xfId="4" applyNumberFormat="1" applyFont="1" applyAlignment="1">
      <alignment vertical="center"/>
    </xf>
    <xf numFmtId="3" fontId="7" fillId="0" borderId="0" xfId="4" applyNumberFormat="1" applyFont="1" applyAlignment="1">
      <alignment horizontal="center" vertical="center"/>
    </xf>
    <xf numFmtId="4" fontId="12" fillId="0" borderId="0" xfId="4" applyNumberFormat="1" applyFont="1" applyAlignment="1">
      <alignment horizontal="center" vertical="center"/>
    </xf>
    <xf numFmtId="0" fontId="19" fillId="0" borderId="0" xfId="4" applyFont="1" applyAlignment="1">
      <alignment horizontal="left" vertical="center" indent="1" readingOrder="1"/>
    </xf>
    <xf numFmtId="14" fontId="11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vertical="center" wrapText="1"/>
    </xf>
    <xf numFmtId="166" fontId="12" fillId="0" borderId="0" xfId="2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43" fontId="16" fillId="0" borderId="0" xfId="4" applyNumberFormat="1" applyFont="1" applyAlignment="1">
      <alignment vertical="center"/>
    </xf>
    <xf numFmtId="0" fontId="4" fillId="0" borderId="0" xfId="4" applyFont="1" applyAlignment="1">
      <alignment wrapText="1"/>
    </xf>
    <xf numFmtId="166" fontId="4" fillId="0" borderId="0" xfId="2" applyFont="1"/>
    <xf numFmtId="9" fontId="4" fillId="0" borderId="0" xfId="3" applyFont="1" applyAlignment="1">
      <alignment horizontal="center"/>
    </xf>
    <xf numFmtId="0" fontId="7" fillId="0" borderId="0" xfId="0" applyFont="1" applyAlignment="1">
      <alignment vertical="center"/>
    </xf>
    <xf numFmtId="166" fontId="7" fillId="0" borderId="0" xfId="2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4" fillId="0" borderId="0" xfId="0" applyFont="1"/>
    <xf numFmtId="164" fontId="22" fillId="0" borderId="0" xfId="1" applyFont="1" applyBorder="1" applyAlignment="1">
      <alignment vertical="center"/>
    </xf>
    <xf numFmtId="0" fontId="7" fillId="0" borderId="0" xfId="4" applyFont="1"/>
    <xf numFmtId="164" fontId="22" fillId="0" borderId="0" xfId="1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164" fontId="23" fillId="0" borderId="0" xfId="1" applyFont="1" applyBorder="1" applyAlignment="1">
      <alignment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/>
    </xf>
    <xf numFmtId="3" fontId="2" fillId="4" borderId="6" xfId="4" applyNumberFormat="1" applyFont="1" applyFill="1" applyBorder="1" applyAlignment="1">
      <alignment horizontal="center" vertical="center" wrapText="1"/>
    </xf>
    <xf numFmtId="3" fontId="13" fillId="4" borderId="8" xfId="4" applyNumberFormat="1" applyFont="1" applyFill="1" applyBorder="1" applyAlignment="1">
      <alignment horizontal="center" vertical="center"/>
    </xf>
    <xf numFmtId="165" fontId="13" fillId="4" borderId="2" xfId="4" applyNumberFormat="1" applyFont="1" applyFill="1" applyBorder="1" applyAlignment="1">
      <alignment horizontal="center" vertical="center"/>
    </xf>
    <xf numFmtId="166" fontId="13" fillId="4" borderId="8" xfId="2" applyFont="1" applyFill="1" applyBorder="1" applyAlignment="1">
      <alignment horizontal="center" vertical="center"/>
    </xf>
    <xf numFmtId="9" fontId="13" fillId="4" borderId="0" xfId="3" applyFont="1" applyFill="1" applyAlignment="1">
      <alignment horizontal="center" vertical="center"/>
    </xf>
    <xf numFmtId="0" fontId="5" fillId="4" borderId="0" xfId="4" applyFont="1" applyFill="1" applyAlignment="1">
      <alignment vertical="center"/>
    </xf>
    <xf numFmtId="164" fontId="26" fillId="4" borderId="1" xfId="1" applyFont="1" applyFill="1" applyBorder="1" applyAlignment="1">
      <alignment vertical="center"/>
    </xf>
    <xf numFmtId="164" fontId="9" fillId="0" borderId="0" xfId="1" applyFont="1" applyBorder="1" applyAlignment="1">
      <alignment horizontal="center" vertical="center"/>
    </xf>
    <xf numFmtId="16" fontId="10" fillId="0" borderId="0" xfId="4" quotePrefix="1" applyNumberFormat="1" applyFont="1" applyAlignment="1">
      <alignment horizontal="center"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center"/>
    </xf>
    <xf numFmtId="166" fontId="10" fillId="2" borderId="0" xfId="2" applyFont="1" applyFill="1" applyBorder="1" applyAlignment="1">
      <alignment horizontal="center" vertical="center"/>
    </xf>
    <xf numFmtId="166" fontId="10" fillId="0" borderId="0" xfId="2" applyFont="1" applyBorder="1" applyAlignment="1">
      <alignment horizontal="center" vertical="center"/>
    </xf>
    <xf numFmtId="10" fontId="10" fillId="3" borderId="0" xfId="3" applyNumberFormat="1" applyFont="1" applyFill="1" applyBorder="1" applyAlignment="1">
      <alignment horizontal="center" vertical="center"/>
    </xf>
    <xf numFmtId="166" fontId="10" fillId="3" borderId="0" xfId="2" applyFont="1" applyFill="1" applyBorder="1" applyAlignment="1">
      <alignment horizontal="center" vertical="center"/>
    </xf>
    <xf numFmtId="49" fontId="10" fillId="0" borderId="1" xfId="4" quotePrefix="1" applyNumberFormat="1" applyFont="1" applyBorder="1" applyAlignment="1">
      <alignment horizontal="center" vertical="center"/>
    </xf>
    <xf numFmtId="49" fontId="10" fillId="0" borderId="0" xfId="4" quotePrefix="1" applyNumberFormat="1" applyFont="1" applyAlignment="1">
      <alignment horizontal="center" vertical="center"/>
    </xf>
    <xf numFmtId="166" fontId="14" fillId="5" borderId="9" xfId="2" applyFont="1" applyFill="1" applyBorder="1" applyAlignment="1">
      <alignment horizontal="center" vertical="center"/>
    </xf>
    <xf numFmtId="166" fontId="14" fillId="6" borderId="9" xfId="2" applyFont="1" applyFill="1" applyBorder="1" applyAlignment="1">
      <alignment horizontal="center" vertical="center"/>
    </xf>
    <xf numFmtId="3" fontId="24" fillId="7" borderId="8" xfId="4" applyNumberFormat="1" applyFont="1" applyFill="1" applyBorder="1" applyAlignment="1">
      <alignment horizontal="center" vertical="center"/>
    </xf>
    <xf numFmtId="165" fontId="24" fillId="7" borderId="2" xfId="4" applyNumberFormat="1" applyFont="1" applyFill="1" applyBorder="1" applyAlignment="1">
      <alignment horizontal="center" vertical="center"/>
    </xf>
    <xf numFmtId="166" fontId="24" fillId="7" borderId="8" xfId="2" applyFont="1" applyFill="1" applyBorder="1" applyAlignment="1">
      <alignment horizontal="center" vertical="center"/>
    </xf>
    <xf numFmtId="9" fontId="24" fillId="7" borderId="0" xfId="3" applyFont="1" applyFill="1" applyAlignment="1">
      <alignment horizontal="center" vertical="center"/>
    </xf>
    <xf numFmtId="0" fontId="24" fillId="7" borderId="0" xfId="4" applyFont="1" applyFill="1" applyAlignment="1">
      <alignment vertical="center"/>
    </xf>
    <xf numFmtId="166" fontId="29" fillId="7" borderId="9" xfId="2" applyFont="1" applyFill="1" applyBorder="1" applyAlignment="1">
      <alignment horizontal="center" vertical="center"/>
    </xf>
    <xf numFmtId="0" fontId="27" fillId="4" borderId="2" xfId="4" applyFont="1" applyFill="1" applyBorder="1" applyAlignment="1">
      <alignment horizontal="left" vertical="center"/>
    </xf>
    <xf numFmtId="0" fontId="6" fillId="4" borderId="3" xfId="4" applyFont="1" applyFill="1" applyBorder="1" applyAlignment="1">
      <alignment horizontal="left" vertical="center"/>
    </xf>
    <xf numFmtId="0" fontId="25" fillId="0" borderId="0" xfId="4" applyFont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0" fontId="28" fillId="4" borderId="2" xfId="4" applyFont="1" applyFill="1" applyBorder="1" applyAlignment="1">
      <alignment horizontal="left" vertical="center"/>
    </xf>
    <xf numFmtId="0" fontId="28" fillId="4" borderId="3" xfId="4" applyFont="1" applyFill="1" applyBorder="1" applyAlignment="1">
      <alignment horizontal="left" vertical="center"/>
    </xf>
    <xf numFmtId="0" fontId="2" fillId="4" borderId="4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0" fontId="13" fillId="4" borderId="2" xfId="4" applyFont="1" applyFill="1" applyBorder="1" applyAlignment="1">
      <alignment horizontal="center" vertical="center"/>
    </xf>
    <xf numFmtId="0" fontId="13" fillId="4" borderId="3" xfId="4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0" fontId="24" fillId="7" borderId="2" xfId="4" applyFont="1" applyFill="1" applyBorder="1" applyAlignment="1">
      <alignment horizontal="center" vertical="center"/>
    </xf>
    <xf numFmtId="0" fontId="24" fillId="7" borderId="3" xfId="4" applyFont="1" applyFill="1" applyBorder="1" applyAlignment="1">
      <alignment horizontal="center" vertical="center"/>
    </xf>
    <xf numFmtId="0" fontId="24" fillId="7" borderId="7" xfId="4" applyFont="1" applyFill="1" applyBorder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</cellXfs>
  <cellStyles count="5">
    <cellStyle name="Moeda" xfId="2" builtinId="4"/>
    <cellStyle name="Normal" xfId="0" builtinId="0"/>
    <cellStyle name="Normal 2" xfId="4" xr:uid="{00000000-0005-0000-0000-000002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E143CA"/>
      <color rgb="FF15D5FB"/>
      <color rgb="FF00729A"/>
      <color rgb="FFEC8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282773</xdr:colOff>
      <xdr:row>1</xdr:row>
      <xdr:rowOff>223243</xdr:rowOff>
    </xdr:from>
    <xdr:to>
      <xdr:col>6</xdr:col>
      <xdr:colOff>1205508</xdr:colOff>
      <xdr:row>5</xdr:row>
      <xdr:rowOff>226671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D79799-8958-9968-125F-52BCDAF5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8242" y="461368"/>
          <a:ext cx="2172891" cy="101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0601-13B6-4310-B16A-B9B6CE1DBD91}">
  <dimension ref="A1:M37"/>
  <sheetViews>
    <sheetView showGridLines="0" tabSelected="1" topLeftCell="A4" zoomScale="60" zoomScaleNormal="60" workbookViewId="0">
      <selection activeCell="I21" sqref="I21"/>
    </sheetView>
  </sheetViews>
  <sheetFormatPr defaultColWidth="9.140625" defaultRowHeight="12.75" x14ac:dyDescent="0.2"/>
  <cols>
    <col min="1" max="1" width="3.7109375" style="1" customWidth="1"/>
    <col min="2" max="2" width="39.42578125" style="1" customWidth="1"/>
    <col min="3" max="3" width="5.140625" style="1" customWidth="1"/>
    <col min="4" max="4" width="26.140625" style="1" customWidth="1"/>
    <col min="5" max="5" width="55" style="32" bestFit="1" customWidth="1"/>
    <col min="6" max="7" width="18.7109375" style="1" customWidth="1"/>
    <col min="8" max="8" width="29.42578125" style="1" customWidth="1"/>
    <col min="9" max="9" width="18.7109375" style="1" customWidth="1"/>
    <col min="10" max="10" width="22.85546875" style="1" customWidth="1"/>
    <col min="11" max="12" width="18.7109375" style="1" customWidth="1"/>
    <col min="13" max="13" width="26.28515625" style="1" bestFit="1" customWidth="1"/>
    <col min="14" max="16384" width="9.140625" style="1"/>
  </cols>
  <sheetData>
    <row r="1" spans="2:13" ht="18.75" customHeight="1" x14ac:dyDescent="0.2">
      <c r="B1" s="74" t="s">
        <v>23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20.100000000000001" customHeight="1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20.100000000000001" customHeight="1" x14ac:dyDescent="0.25">
      <c r="B3" s="53" t="s">
        <v>0</v>
      </c>
      <c r="C3" s="40"/>
      <c r="D3" s="41"/>
      <c r="E3" s="1"/>
    </row>
    <row r="4" spans="2:13" ht="20.100000000000001" customHeight="1" x14ac:dyDescent="0.25">
      <c r="B4" s="53" t="s">
        <v>21</v>
      </c>
      <c r="C4" s="44"/>
      <c r="D4" s="41"/>
      <c r="E4" s="1"/>
    </row>
    <row r="5" spans="2:13" ht="20.100000000000001" customHeight="1" x14ac:dyDescent="0.25">
      <c r="B5" s="53" t="s">
        <v>34</v>
      </c>
      <c r="C5" s="40"/>
      <c r="D5" s="41"/>
      <c r="E5" s="1"/>
    </row>
    <row r="6" spans="2:13" ht="20.100000000000001" customHeight="1" x14ac:dyDescent="0.2">
      <c r="B6" s="53" t="s">
        <v>22</v>
      </c>
      <c r="C6" s="42"/>
      <c r="D6" s="43"/>
      <c r="E6" s="1"/>
    </row>
    <row r="7" spans="2:13" ht="20.100000000000001" customHeight="1" x14ac:dyDescent="0.2">
      <c r="E7" s="1"/>
    </row>
    <row r="8" spans="2:13" s="2" customFormat="1" ht="39.950000000000003" customHeight="1" x14ac:dyDescent="0.25">
      <c r="B8" s="72" t="s">
        <v>35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2:13" s="3" customFormat="1" ht="65.25" customHeight="1" x14ac:dyDescent="0.25">
      <c r="B9" s="78" t="s">
        <v>1</v>
      </c>
      <c r="C9" s="79"/>
      <c r="D9" s="45" t="s">
        <v>2</v>
      </c>
      <c r="E9" s="45" t="s">
        <v>3</v>
      </c>
      <c r="F9" s="46" t="s">
        <v>4</v>
      </c>
      <c r="G9" s="47" t="s">
        <v>5</v>
      </c>
      <c r="H9" s="45" t="s">
        <v>6</v>
      </c>
      <c r="I9" s="45" t="s">
        <v>7</v>
      </c>
      <c r="J9" s="45" t="s">
        <v>8</v>
      </c>
      <c r="K9" s="45" t="s">
        <v>9</v>
      </c>
      <c r="L9" s="45" t="s">
        <v>10</v>
      </c>
      <c r="M9" s="45" t="s">
        <v>11</v>
      </c>
    </row>
    <row r="10" spans="2:13" s="11" customFormat="1" ht="27.95" customHeight="1" x14ac:dyDescent="0.25">
      <c r="B10" s="75" t="s">
        <v>25</v>
      </c>
      <c r="C10" s="75"/>
      <c r="D10" s="4" t="s">
        <v>31</v>
      </c>
      <c r="E10" s="5" t="s">
        <v>27</v>
      </c>
      <c r="F10" s="6" t="s">
        <v>28</v>
      </c>
      <c r="G10" s="6">
        <v>50</v>
      </c>
      <c r="H10" s="6" t="s">
        <v>37</v>
      </c>
      <c r="I10" s="7">
        <v>1129.5</v>
      </c>
      <c r="J10" s="8">
        <f>G10*I10</f>
        <v>56475</v>
      </c>
      <c r="K10" s="9">
        <v>0</v>
      </c>
      <c r="L10" s="10">
        <f>M10/G10</f>
        <v>1129.5</v>
      </c>
      <c r="M10" s="8">
        <f t="shared" ref="M10" si="0">J10-J10*K10</f>
        <v>56475</v>
      </c>
    </row>
    <row r="11" spans="2:13" s="11" customFormat="1" ht="27.95" customHeight="1" x14ac:dyDescent="0.25">
      <c r="B11" s="75" t="s">
        <v>12</v>
      </c>
      <c r="C11" s="75"/>
      <c r="D11" s="4" t="s">
        <v>31</v>
      </c>
      <c r="E11" s="5" t="s">
        <v>13</v>
      </c>
      <c r="F11" s="6" t="s">
        <v>26</v>
      </c>
      <c r="G11" s="6">
        <v>120</v>
      </c>
      <c r="H11" s="6" t="s">
        <v>12</v>
      </c>
      <c r="I11" s="7">
        <v>1701.49</v>
      </c>
      <c r="J11" s="8">
        <f t="shared" ref="J11:J12" si="1">G11*I11</f>
        <v>204178.8</v>
      </c>
      <c r="K11" s="9">
        <v>0</v>
      </c>
      <c r="L11" s="10">
        <f>M11/G11</f>
        <v>1701.49</v>
      </c>
      <c r="M11" s="8">
        <f t="shared" ref="M11" si="2">J11-J11*K11</f>
        <v>204178.8</v>
      </c>
    </row>
    <row r="12" spans="2:13" s="11" customFormat="1" ht="27.95" customHeight="1" x14ac:dyDescent="0.25">
      <c r="B12" s="75" t="s">
        <v>12</v>
      </c>
      <c r="C12" s="75"/>
      <c r="D12" s="62" t="s">
        <v>29</v>
      </c>
      <c r="E12" s="5" t="s">
        <v>14</v>
      </c>
      <c r="F12" s="6" t="s">
        <v>24</v>
      </c>
      <c r="G12" s="6">
        <v>180</v>
      </c>
      <c r="H12" s="6" t="s">
        <v>12</v>
      </c>
      <c r="I12" s="7">
        <v>5671.64</v>
      </c>
      <c r="J12" s="8">
        <f t="shared" si="1"/>
        <v>1020895.2000000001</v>
      </c>
      <c r="K12" s="9">
        <v>0</v>
      </c>
      <c r="L12" s="10">
        <f>M12/G12</f>
        <v>5671.64</v>
      </c>
      <c r="M12" s="8">
        <f>J12-J12*K12</f>
        <v>1020895.2000000001</v>
      </c>
    </row>
    <row r="13" spans="2:13" s="11" customFormat="1" ht="26.25" customHeight="1" x14ac:dyDescent="0.25">
      <c r="B13" s="54"/>
      <c r="C13" s="54"/>
      <c r="D13" s="63"/>
      <c r="E13" s="56"/>
      <c r="F13" s="57"/>
      <c r="G13" s="57"/>
      <c r="H13" s="57"/>
      <c r="I13" s="58"/>
      <c r="J13" s="59"/>
      <c r="K13" s="60"/>
      <c r="L13" s="61"/>
      <c r="M13" s="59"/>
    </row>
    <row r="14" spans="2:13" s="12" customFormat="1" ht="27.75" customHeight="1" thickBot="1" x14ac:dyDescent="0.3">
      <c r="B14" s="80" t="s">
        <v>32</v>
      </c>
      <c r="C14" s="81"/>
      <c r="D14" s="81"/>
      <c r="E14" s="81"/>
      <c r="F14" s="82"/>
      <c r="G14" s="48">
        <f>SUM(G10:G12)</f>
        <v>350</v>
      </c>
      <c r="H14" s="49"/>
      <c r="I14" s="48" t="s">
        <v>15</v>
      </c>
      <c r="J14" s="50">
        <f>SUM(J10:J13)</f>
        <v>1281549</v>
      </c>
      <c r="K14" s="51">
        <f>M14/J14-1</f>
        <v>0</v>
      </c>
      <c r="L14" s="52"/>
      <c r="M14" s="64">
        <f>SUM(M10:M13)</f>
        <v>1281549</v>
      </c>
    </row>
    <row r="15" spans="2:13" s="11" customFormat="1" ht="27.95" customHeight="1" thickTop="1" x14ac:dyDescent="0.25">
      <c r="B15" s="54"/>
      <c r="C15" s="54"/>
      <c r="D15" s="55"/>
      <c r="E15" s="56"/>
      <c r="F15" s="57"/>
      <c r="G15" s="57"/>
      <c r="H15" s="57"/>
      <c r="I15" s="58"/>
      <c r="J15" s="59"/>
      <c r="K15" s="60"/>
      <c r="L15" s="61"/>
      <c r="M15" s="59"/>
    </row>
    <row r="16" spans="2:13" s="2" customFormat="1" ht="39.950000000000003" customHeight="1" x14ac:dyDescent="0.25">
      <c r="B16" s="76" t="s">
        <v>36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s="3" customFormat="1" ht="65.25" customHeight="1" x14ac:dyDescent="0.25">
      <c r="B17" s="78" t="s">
        <v>1</v>
      </c>
      <c r="C17" s="79"/>
      <c r="D17" s="45" t="s">
        <v>2</v>
      </c>
      <c r="E17" s="45" t="s">
        <v>3</v>
      </c>
      <c r="F17" s="46" t="s">
        <v>4</v>
      </c>
      <c r="G17" s="47" t="s">
        <v>5</v>
      </c>
      <c r="H17" s="45" t="s">
        <v>6</v>
      </c>
      <c r="I17" s="45" t="s">
        <v>7</v>
      </c>
      <c r="J17" s="45" t="s">
        <v>8</v>
      </c>
      <c r="K17" s="45" t="s">
        <v>9</v>
      </c>
      <c r="L17" s="45" t="s">
        <v>10</v>
      </c>
      <c r="M17" s="45" t="s">
        <v>11</v>
      </c>
    </row>
    <row r="18" spans="1:13" s="11" customFormat="1" ht="27.95" customHeight="1" x14ac:dyDescent="0.25">
      <c r="B18" s="75" t="s">
        <v>25</v>
      </c>
      <c r="C18" s="75"/>
      <c r="D18" s="4" t="s">
        <v>30</v>
      </c>
      <c r="E18" s="5" t="s">
        <v>27</v>
      </c>
      <c r="F18" s="6" t="s">
        <v>28</v>
      </c>
      <c r="G18" s="6">
        <v>50</v>
      </c>
      <c r="H18" s="6" t="s">
        <v>37</v>
      </c>
      <c r="I18" s="7">
        <v>1129.5</v>
      </c>
      <c r="J18" s="8">
        <f>G18*I18</f>
        <v>56475</v>
      </c>
      <c r="K18" s="9">
        <v>0</v>
      </c>
      <c r="L18" s="10">
        <f>M18/G18</f>
        <v>1129.5</v>
      </c>
      <c r="M18" s="8">
        <f t="shared" ref="M18" si="3">J18-J18*K18</f>
        <v>56475</v>
      </c>
    </row>
    <row r="19" spans="1:13" s="11" customFormat="1" ht="27.95" customHeight="1" x14ac:dyDescent="0.25">
      <c r="B19" s="75" t="s">
        <v>12</v>
      </c>
      <c r="C19" s="75"/>
      <c r="D19" s="4" t="s">
        <v>30</v>
      </c>
      <c r="E19" s="5" t="s">
        <v>13</v>
      </c>
      <c r="F19" s="6" t="s">
        <v>26</v>
      </c>
      <c r="G19" s="6">
        <v>180</v>
      </c>
      <c r="H19" s="6" t="s">
        <v>12</v>
      </c>
      <c r="I19" s="7">
        <v>1701.49</v>
      </c>
      <c r="J19" s="8">
        <f t="shared" ref="J19:J20" si="4">G19*I19</f>
        <v>306268.2</v>
      </c>
      <c r="K19" s="9">
        <v>0</v>
      </c>
      <c r="L19" s="10">
        <f>M19/G19</f>
        <v>1701.49</v>
      </c>
      <c r="M19" s="8">
        <f t="shared" ref="M19" si="5">J19-J19*K19</f>
        <v>306268.2</v>
      </c>
    </row>
    <row r="20" spans="1:13" s="11" customFormat="1" ht="27.95" customHeight="1" x14ac:dyDescent="0.25">
      <c r="B20" s="75" t="s">
        <v>12</v>
      </c>
      <c r="C20" s="75"/>
      <c r="D20" s="62">
        <v>2024</v>
      </c>
      <c r="E20" s="5" t="s">
        <v>14</v>
      </c>
      <c r="F20" s="6" t="s">
        <v>24</v>
      </c>
      <c r="G20" s="6">
        <v>220</v>
      </c>
      <c r="H20" s="6" t="s">
        <v>12</v>
      </c>
      <c r="I20" s="7">
        <v>5671.64</v>
      </c>
      <c r="J20" s="8">
        <f t="shared" si="4"/>
        <v>1247760.8</v>
      </c>
      <c r="K20" s="9">
        <v>0</v>
      </c>
      <c r="L20" s="10">
        <f>M20/G20</f>
        <v>5671.64</v>
      </c>
      <c r="M20" s="8">
        <f>J20-J20*K20</f>
        <v>1247760.8</v>
      </c>
    </row>
    <row r="21" spans="1:13" s="11" customFormat="1" ht="27.95" customHeight="1" x14ac:dyDescent="0.25">
      <c r="B21" s="54"/>
      <c r="C21" s="54"/>
      <c r="D21" s="55"/>
      <c r="E21" s="56"/>
      <c r="F21" s="57"/>
      <c r="G21" s="57"/>
      <c r="H21" s="57"/>
      <c r="I21" s="58"/>
      <c r="J21" s="59"/>
      <c r="K21" s="60"/>
      <c r="L21" s="61"/>
      <c r="M21" s="59"/>
    </row>
    <row r="22" spans="1:13" s="12" customFormat="1" ht="27.75" customHeight="1" thickBot="1" x14ac:dyDescent="0.3">
      <c r="B22" s="80" t="s">
        <v>33</v>
      </c>
      <c r="C22" s="81"/>
      <c r="D22" s="81"/>
      <c r="E22" s="81"/>
      <c r="F22" s="82"/>
      <c r="G22" s="48">
        <f>SUM(G18:G21)</f>
        <v>450</v>
      </c>
      <c r="H22" s="49"/>
      <c r="I22" s="48" t="s">
        <v>15</v>
      </c>
      <c r="J22" s="50">
        <f>SUM(J18:J21)</f>
        <v>1610504</v>
      </c>
      <c r="K22" s="51">
        <f>M22/J22-1</f>
        <v>0</v>
      </c>
      <c r="L22" s="52"/>
      <c r="M22" s="65">
        <f>SUM(M18:M21)</f>
        <v>1610504</v>
      </c>
    </row>
    <row r="23" spans="1:13" s="18" customFormat="1" ht="25.5" customHeight="1" thickTop="1" x14ac:dyDescent="0.25">
      <c r="B23" s="13"/>
      <c r="C23" s="13"/>
      <c r="D23" s="13"/>
      <c r="E23" s="14"/>
      <c r="F23" s="13"/>
      <c r="G23" s="15" t="s">
        <v>16</v>
      </c>
      <c r="H23" s="15"/>
      <c r="I23" s="16"/>
      <c r="J23" s="17"/>
    </row>
    <row r="24" spans="1:13" s="12" customFormat="1" ht="27.75" customHeight="1" thickBot="1" x14ac:dyDescent="0.3">
      <c r="B24" s="83" t="s">
        <v>39</v>
      </c>
      <c r="C24" s="84"/>
      <c r="D24" s="84"/>
      <c r="E24" s="84"/>
      <c r="F24" s="85"/>
      <c r="G24" s="66">
        <f>SUM(G14,G22)</f>
        <v>800</v>
      </c>
      <c r="H24" s="67"/>
      <c r="I24" s="66" t="s">
        <v>15</v>
      </c>
      <c r="J24" s="68">
        <f>SUM(J14,J22)</f>
        <v>2892053</v>
      </c>
      <c r="K24" s="69">
        <v>0</v>
      </c>
      <c r="L24" s="70"/>
      <c r="M24" s="71">
        <f>SUM(M14,M22)</f>
        <v>2892053</v>
      </c>
    </row>
    <row r="25" spans="1:13" s="11" customFormat="1" ht="27.95" customHeight="1" thickTop="1" x14ac:dyDescent="0.25">
      <c r="B25" s="54"/>
      <c r="C25" s="54"/>
      <c r="D25" s="55"/>
      <c r="E25" s="56"/>
      <c r="F25" s="57"/>
      <c r="G25" s="57"/>
      <c r="H25" s="57"/>
      <c r="I25" s="58"/>
      <c r="J25" s="59"/>
      <c r="K25" s="60"/>
      <c r="L25" s="61"/>
      <c r="M25" s="59"/>
    </row>
    <row r="26" spans="1:13" s="2" customFormat="1" ht="17.100000000000001" customHeight="1" x14ac:dyDescent="0.25">
      <c r="B26" s="19" t="s">
        <v>17</v>
      </c>
      <c r="C26" s="20"/>
      <c r="D26" s="20"/>
      <c r="E26" s="20"/>
      <c r="F26" s="21"/>
      <c r="G26" s="22"/>
      <c r="H26" s="23"/>
      <c r="J26" s="24"/>
    </row>
    <row r="27" spans="1:13" s="2" customFormat="1" ht="17.100000000000001" customHeight="1" x14ac:dyDescent="0.25">
      <c r="B27" s="25" t="s">
        <v>38</v>
      </c>
      <c r="C27" s="26"/>
      <c r="D27" s="27"/>
      <c r="E27" s="28"/>
      <c r="F27" s="27"/>
      <c r="G27" s="27"/>
      <c r="H27" s="23"/>
      <c r="J27" s="29"/>
    </row>
    <row r="28" spans="1:13" s="2" customFormat="1" ht="17.100000000000001" customHeight="1" x14ac:dyDescent="0.25">
      <c r="B28" s="25" t="s">
        <v>18</v>
      </c>
      <c r="E28" s="30"/>
    </row>
    <row r="29" spans="1:13" s="18" customFormat="1" ht="17.100000000000001" customHeight="1" x14ac:dyDescent="0.25">
      <c r="B29" s="25" t="s">
        <v>19</v>
      </c>
      <c r="C29" s="26"/>
      <c r="D29" s="27"/>
      <c r="E29" s="28"/>
      <c r="F29" s="27"/>
      <c r="G29" s="27"/>
      <c r="H29" s="23"/>
      <c r="I29" s="2"/>
      <c r="J29" s="24"/>
      <c r="M29" s="31"/>
    </row>
    <row r="30" spans="1:13" s="2" customFormat="1" ht="17.100000000000001" customHeight="1" x14ac:dyDescent="0.25">
      <c r="B30" s="13"/>
      <c r="E30" s="30"/>
      <c r="G30" s="22"/>
      <c r="H30" s="22"/>
      <c r="J30" s="24"/>
    </row>
    <row r="31" spans="1:13" s="35" customFormat="1" ht="15.75" x14ac:dyDescent="0.2">
      <c r="A31" s="35" t="s">
        <v>20</v>
      </c>
      <c r="F31" s="36"/>
      <c r="G31" s="37"/>
      <c r="I31" s="38"/>
      <c r="J31" s="39"/>
      <c r="K31" s="39"/>
    </row>
    <row r="32" spans="1:13" s="2" customFormat="1" ht="17.100000000000001" customHeight="1" x14ac:dyDescent="0.25">
      <c r="B32" s="13"/>
      <c r="E32" s="30"/>
      <c r="G32" s="22"/>
      <c r="H32" s="22"/>
      <c r="J32" s="24"/>
    </row>
    <row r="33" spans="2:10" s="2" customFormat="1" ht="17.100000000000001" customHeight="1" x14ac:dyDescent="0.2">
      <c r="B33" s="1"/>
      <c r="C33" s="1"/>
      <c r="D33" s="1"/>
      <c r="E33" s="32"/>
      <c r="F33" s="1"/>
      <c r="G33" s="1"/>
      <c r="H33" s="86"/>
      <c r="I33" s="87"/>
      <c r="J33" s="1"/>
    </row>
    <row r="34" spans="2:10" s="2" customFormat="1" ht="15" customHeight="1" x14ac:dyDescent="0.2">
      <c r="B34" s="1"/>
      <c r="C34" s="1"/>
      <c r="D34" s="1"/>
      <c r="E34" s="32"/>
      <c r="F34" s="1"/>
      <c r="G34" s="1"/>
      <c r="H34" s="33"/>
      <c r="I34" s="33"/>
      <c r="J34" s="1"/>
    </row>
    <row r="35" spans="2:10" s="2" customFormat="1" ht="15.75" x14ac:dyDescent="0.2">
      <c r="B35" s="1"/>
      <c r="C35" s="1"/>
      <c r="D35" s="1"/>
      <c r="E35" s="32"/>
      <c r="F35" s="1"/>
      <c r="G35" s="1"/>
      <c r="H35" s="33"/>
      <c r="I35" s="33"/>
      <c r="J35" s="1"/>
    </row>
    <row r="36" spans="2:10" x14ac:dyDescent="0.2">
      <c r="H36" s="33"/>
      <c r="I36" s="33"/>
    </row>
    <row r="37" spans="2:10" x14ac:dyDescent="0.2">
      <c r="H37" s="34"/>
    </row>
  </sheetData>
  <mergeCells count="15">
    <mergeCell ref="B20:C20"/>
    <mergeCell ref="B14:F14"/>
    <mergeCell ref="B24:F24"/>
    <mergeCell ref="B22:F22"/>
    <mergeCell ref="H33:I33"/>
    <mergeCell ref="B18:C18"/>
    <mergeCell ref="B19:C19"/>
    <mergeCell ref="B8:M8"/>
    <mergeCell ref="B1:M2"/>
    <mergeCell ref="B11:C11"/>
    <mergeCell ref="B16:M16"/>
    <mergeCell ref="B17:C17"/>
    <mergeCell ref="B9:C9"/>
    <mergeCell ref="B10:C10"/>
    <mergeCell ref="B12:C12"/>
  </mergeCells>
  <pageMargins left="0.51181102362204722" right="0.51181102362204722" top="0.78740157480314965" bottom="0.78740157480314965" header="0.31496062992125984" footer="0.31496062992125984"/>
  <pageSetup paperSize="9" scale="4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COPA RECORD</vt:lpstr>
      <vt:lpstr>'COPA RECORD'!Area_de_impressao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Jennifer Araújo</cp:lastModifiedBy>
  <dcterms:created xsi:type="dcterms:W3CDTF">2023-11-07T18:16:05Z</dcterms:created>
  <dcterms:modified xsi:type="dcterms:W3CDTF">2023-11-13T17:44:21Z</dcterms:modified>
</cp:coreProperties>
</file>